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H_Drive\SHERI\ACCOUNTING\Budgets\"/>
    </mc:Choice>
  </mc:AlternateContent>
  <xr:revisionPtr revIDLastSave="0" documentId="10_ncr:100000_{7380D027-3F80-4765-873C-B132612E935E}" xr6:coauthVersionLast="31" xr6:coauthVersionMax="31" xr10:uidLastSave="{00000000-0000-0000-0000-000000000000}"/>
  <bookViews>
    <workbookView xWindow="360" yWindow="12" windowWidth="11340" windowHeight="6540" activeTab="1" xr2:uid="{00000000-000D-0000-FFFF-FFFF00000000}"/>
  </bookViews>
  <sheets>
    <sheet name="EXPENSES" sheetId="1" r:id="rId1"/>
    <sheet name="REVENUE" sheetId="2" r:id="rId2"/>
  </sheets>
  <definedNames>
    <definedName name="_xlnm.Print_Area" localSheetId="0">EXPENSES!$A$1:$F$55</definedName>
    <definedName name="_xlnm.Print_Area" localSheetId="1">REVENUE!$A$1:$E$47</definedName>
    <definedName name="_xlnm.Print_Titles" localSheetId="0">EXPENSES!$1:$3</definedName>
  </definedNames>
  <calcPr calcId="179017"/>
</workbook>
</file>

<file path=xl/calcChain.xml><?xml version="1.0" encoding="utf-8"?>
<calcChain xmlns="http://schemas.openxmlformats.org/spreadsheetml/2006/main">
  <c r="B12" i="1" l="1"/>
  <c r="C12" i="1"/>
  <c r="D12" i="1"/>
  <c r="B53" i="1"/>
  <c r="C53" i="1"/>
  <c r="D53" i="1"/>
  <c r="B43" i="1"/>
  <c r="C43" i="1"/>
  <c r="D43" i="1"/>
  <c r="B36" i="1"/>
  <c r="C36" i="1"/>
  <c r="D36" i="1"/>
  <c r="B29" i="1"/>
  <c r="D29" i="1"/>
  <c r="D55" i="1" l="1"/>
  <c r="B55" i="1"/>
  <c r="B20" i="2"/>
  <c r="C20" i="2"/>
  <c r="D20" i="2"/>
  <c r="B32" i="2"/>
  <c r="C32" i="2"/>
  <c r="D32" i="2"/>
  <c r="B36" i="2"/>
  <c r="C36" i="2"/>
  <c r="D36" i="2"/>
  <c r="B13" i="2"/>
  <c r="B24" i="2" s="1"/>
  <c r="C13" i="2"/>
  <c r="D13" i="2"/>
  <c r="D24" i="2" s="1"/>
  <c r="C24" i="2"/>
  <c r="C38" i="2" s="1"/>
  <c r="B38" i="2" l="1"/>
  <c r="B40" i="2" s="1"/>
  <c r="D38" i="2"/>
  <c r="D40" i="2" s="1"/>
  <c r="E13" i="2"/>
  <c r="E43" i="1" l="1"/>
  <c r="E36" i="2" l="1"/>
  <c r="E32" i="2"/>
  <c r="E20" i="2"/>
  <c r="E53" i="1"/>
  <c r="E36" i="1"/>
  <c r="E29" i="1"/>
  <c r="E12" i="1"/>
  <c r="E55" i="1" l="1"/>
  <c r="E24" i="2"/>
  <c r="E38" i="2" s="1"/>
  <c r="C29" i="1"/>
  <c r="C55" i="1" s="1"/>
  <c r="E40" i="2" l="1"/>
  <c r="E47" i="2" s="1"/>
  <c r="C40" i="2"/>
</calcChain>
</file>

<file path=xl/sharedStrings.xml><?xml version="1.0" encoding="utf-8"?>
<sst xmlns="http://schemas.openxmlformats.org/spreadsheetml/2006/main" count="93" uniqueCount="87">
  <si>
    <t>EXPENDITURES</t>
  </si>
  <si>
    <t xml:space="preserve">  Supervisors Compensation</t>
  </si>
  <si>
    <t xml:space="preserve">  Employee Salary</t>
  </si>
  <si>
    <t xml:space="preserve">  Employer Contributions FICA</t>
  </si>
  <si>
    <t xml:space="preserve">  Employer Contributions Medicare</t>
  </si>
  <si>
    <t xml:space="preserve">  Employer Contributions PERA  </t>
  </si>
  <si>
    <t xml:space="preserve"> District Operation - Other Services &amp; Charges</t>
  </si>
  <si>
    <t xml:space="preserve">  Supervisor Expenses</t>
  </si>
  <si>
    <t xml:space="preserve">  Employee Expenses</t>
  </si>
  <si>
    <t xml:space="preserve">  Professional Services</t>
  </si>
  <si>
    <t xml:space="preserve">  Fees and Dues</t>
  </si>
  <si>
    <t xml:space="preserve">  Vehicle Maintenance</t>
  </si>
  <si>
    <t xml:space="preserve">  Office Maintenance</t>
  </si>
  <si>
    <t xml:space="preserve">  Education and Promotion</t>
  </si>
  <si>
    <t xml:space="preserve">  Insurance</t>
  </si>
  <si>
    <t xml:space="preserve"> Total District Operation Other Serv. &amp; Chgs.</t>
  </si>
  <si>
    <t xml:space="preserve"> District Operations - Supplies</t>
  </si>
  <si>
    <t xml:space="preserve">   Office Supplies</t>
  </si>
  <si>
    <t xml:space="preserve">   Field Supplies</t>
  </si>
  <si>
    <t xml:space="preserve"> Total District Operation - Supplies</t>
  </si>
  <si>
    <t xml:space="preserve">   State Cost Share Projects</t>
  </si>
  <si>
    <t xml:space="preserve"> Project Expenses</t>
  </si>
  <si>
    <t xml:space="preserve"> District Expenses</t>
  </si>
  <si>
    <t xml:space="preserve">   Tree Expenses</t>
  </si>
  <si>
    <t xml:space="preserve">   Tree Mat Expenses</t>
  </si>
  <si>
    <t xml:space="preserve">  Miscellaneous Project Expenses</t>
  </si>
  <si>
    <t xml:space="preserve"> Total District Expenses</t>
  </si>
  <si>
    <t>TOTAL EXPENDITURES</t>
  </si>
  <si>
    <t>BUDGET</t>
  </si>
  <si>
    <t xml:space="preserve">  Rent </t>
  </si>
  <si>
    <t xml:space="preserve">  Misc. Other Services &amp; Charges</t>
  </si>
  <si>
    <t xml:space="preserve">  Gasoline</t>
  </si>
  <si>
    <t xml:space="preserve">   Postage</t>
  </si>
  <si>
    <t xml:space="preserve"> Total Project Expense State</t>
  </si>
  <si>
    <t xml:space="preserve">   Tree Building Expense</t>
  </si>
  <si>
    <t>REVENUES</t>
  </si>
  <si>
    <t xml:space="preserve">  Total State Grants</t>
  </si>
  <si>
    <t xml:space="preserve">  WCA Grant</t>
  </si>
  <si>
    <t xml:space="preserve"> Total Intergovernmental Revenue</t>
  </si>
  <si>
    <t xml:space="preserve"> Charges for Services</t>
  </si>
  <si>
    <t xml:space="preserve">   Tree Sales</t>
  </si>
  <si>
    <t xml:space="preserve">   Planting Charges</t>
  </si>
  <si>
    <t xml:space="preserve">   Tree Mat Sales</t>
  </si>
  <si>
    <t xml:space="preserve">   Drill Rental</t>
  </si>
  <si>
    <t xml:space="preserve"> Total Charges for Services</t>
  </si>
  <si>
    <t xml:space="preserve">  Total Miscellaneous Revenues</t>
  </si>
  <si>
    <t>TOTAL REVENUES</t>
  </si>
  <si>
    <t>Difference Revenues over Expenditures</t>
  </si>
  <si>
    <t xml:space="preserve"> Intergovernmental Revenue-State</t>
  </si>
  <si>
    <t xml:space="preserve"> Local Government Revenue - County</t>
  </si>
  <si>
    <t xml:space="preserve">  Other Miscellanous Revenues</t>
  </si>
  <si>
    <t xml:space="preserve">   BWSR Cost Share Grant</t>
  </si>
  <si>
    <t xml:space="preserve">   BWSR General Services Grant</t>
  </si>
  <si>
    <t xml:space="preserve">   DNR Well Monitoring</t>
  </si>
  <si>
    <t xml:space="preserve">  Total County Grants</t>
  </si>
  <si>
    <t xml:space="preserve">   Newsletter Expense</t>
  </si>
  <si>
    <t xml:space="preserve">                                 </t>
  </si>
  <si>
    <t xml:space="preserve"> District Operations - Equipment Replacement</t>
  </si>
  <si>
    <t xml:space="preserve">  County Ag Inspector</t>
  </si>
  <si>
    <t xml:space="preserve">   Interest Earnings</t>
  </si>
  <si>
    <t xml:space="preserve"> District Operations - Personal Services </t>
  </si>
  <si>
    <t xml:space="preserve">Total District Operations - Personal Services </t>
  </si>
  <si>
    <t>The difference between revenue &amp; expenses will be made up by the district</t>
  </si>
  <si>
    <t>fund balance.</t>
  </si>
  <si>
    <t>MCIT Dividend not included in revenue</t>
  </si>
  <si>
    <t>Total</t>
  </si>
  <si>
    <t xml:space="preserve">   Clean Water Fund Capacity</t>
  </si>
  <si>
    <t xml:space="preserve">  Pomme de Terre Watershed</t>
  </si>
  <si>
    <t>repairing old ones</t>
  </si>
  <si>
    <t>new storage/tree bldg</t>
  </si>
  <si>
    <t xml:space="preserve">BWSR Match </t>
  </si>
  <si>
    <t>County Match</t>
  </si>
  <si>
    <t xml:space="preserve">   Buffer Grant Cost Share Grant</t>
  </si>
  <si>
    <t xml:space="preserve">  County Allocation</t>
  </si>
  <si>
    <t xml:space="preserve">   Buffer Grant</t>
  </si>
  <si>
    <t xml:space="preserve">  Ag Inspector Contractor</t>
  </si>
  <si>
    <t xml:space="preserve">  State Buffer Cost Share Projects</t>
  </si>
  <si>
    <t xml:space="preserve"> </t>
  </si>
  <si>
    <t xml:space="preserve">    Seed Sales</t>
  </si>
  <si>
    <t xml:space="preserve">  Telephone / Internet</t>
  </si>
  <si>
    <t xml:space="preserve">  Pheasants Forever</t>
  </si>
  <si>
    <t xml:space="preserve">   Seed Expenses</t>
  </si>
  <si>
    <t xml:space="preserve">   Equipment Expenses</t>
  </si>
  <si>
    <t>ACTUALS</t>
  </si>
  <si>
    <t xml:space="preserve">  Technical Assistance</t>
  </si>
  <si>
    <t xml:space="preserve">   MPCA/SWAG</t>
  </si>
  <si>
    <t xml:space="preserve">   MDA/ County Nitrate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</si>
</sst>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u val="double"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1" applyNumberFormat="1" applyFont="1" applyAlignment="1">
      <alignment horizontal="center"/>
    </xf>
    <xf numFmtId="44" fontId="3" fillId="0" borderId="0" xfId="1" applyFont="1" applyAlignment="1">
      <alignment horizontal="center"/>
    </xf>
    <xf numFmtId="44" fontId="3" fillId="0" borderId="0" xfId="1" applyFont="1"/>
    <xf numFmtId="8" fontId="2" fillId="0" borderId="0" xfId="1" applyNumberFormat="1" applyFont="1"/>
    <xf numFmtId="8" fontId="4" fillId="0" borderId="0" xfId="1" applyNumberFormat="1" applyFont="1"/>
    <xf numFmtId="7" fontId="4" fillId="0" borderId="0" xfId="1" applyNumberFormat="1" applyFont="1"/>
    <xf numFmtId="44" fontId="2" fillId="0" borderId="0" xfId="0" applyNumberFormat="1" applyFont="1"/>
    <xf numFmtId="44" fontId="5" fillId="0" borderId="0" xfId="1" applyFont="1"/>
    <xf numFmtId="8" fontId="5" fillId="0" borderId="0" xfId="1" applyNumberFormat="1" applyFont="1"/>
    <xf numFmtId="8" fontId="2" fillId="0" borderId="1" xfId="1" applyNumberFormat="1" applyFont="1" applyBorder="1"/>
    <xf numFmtId="7" fontId="2" fillId="0" borderId="1" xfId="1" applyNumberFormat="1" applyFont="1" applyBorder="1"/>
    <xf numFmtId="44" fontId="2" fillId="0" borderId="0" xfId="1" applyFont="1" applyBorder="1"/>
    <xf numFmtId="0" fontId="0" fillId="0" borderId="0" xfId="0" applyAlignment="1">
      <alignment horizontal="center"/>
    </xf>
    <xf numFmtId="44" fontId="7" fillId="0" borderId="0" xfId="1" applyFont="1"/>
    <xf numFmtId="0" fontId="7" fillId="0" borderId="0" xfId="1" applyNumberFormat="1" applyFont="1" applyAlignment="1">
      <alignment horizontal="center"/>
    </xf>
    <xf numFmtId="44" fontId="8" fillId="0" borderId="0" xfId="1" applyFont="1" applyAlignment="1">
      <alignment horizontal="center"/>
    </xf>
    <xf numFmtId="44" fontId="8" fillId="0" borderId="0" xfId="1" applyFont="1"/>
    <xf numFmtId="44" fontId="7" fillId="0" borderId="0" xfId="1" applyFont="1" applyBorder="1"/>
    <xf numFmtId="44" fontId="9" fillId="0" borderId="0" xfId="1" applyFont="1"/>
    <xf numFmtId="0" fontId="10" fillId="0" borderId="0" xfId="0" applyFont="1"/>
    <xf numFmtId="0" fontId="2" fillId="0" borderId="0" xfId="0" applyFont="1" applyAlignment="1">
      <alignment horizontal="center"/>
    </xf>
    <xf numFmtId="44" fontId="3" fillId="0" borderId="0" xfId="1" applyFont="1" applyBorder="1" applyAlignment="1">
      <alignment horizontal="center"/>
    </xf>
    <xf numFmtId="0" fontId="2" fillId="0" borderId="0" xfId="0" applyFont="1" applyAlignment="1"/>
    <xf numFmtId="44" fontId="2" fillId="0" borderId="1" xfId="1" applyFont="1" applyBorder="1"/>
    <xf numFmtId="44" fontId="2" fillId="0" borderId="0" xfId="1" applyNumberFormat="1" applyFont="1"/>
    <xf numFmtId="44" fontId="2" fillId="2" borderId="0" xfId="1" applyFont="1" applyFill="1"/>
    <xf numFmtId="44" fontId="2" fillId="2" borderId="0" xfId="0" applyNumberFormat="1" applyFont="1" applyFill="1"/>
    <xf numFmtId="44" fontId="2" fillId="0" borderId="3" xfId="0" applyNumberFormat="1" applyFont="1" applyBorder="1"/>
    <xf numFmtId="0" fontId="2" fillId="2" borderId="0" xfId="0" applyFont="1" applyFill="1"/>
    <xf numFmtId="44" fontId="2" fillId="2" borderId="0" xfId="1" applyNumberFormat="1" applyFont="1" applyFill="1" applyBorder="1"/>
    <xf numFmtId="7" fontId="2" fillId="2" borderId="0" xfId="1" applyNumberFormat="1" applyFont="1" applyFill="1" applyBorder="1"/>
    <xf numFmtId="44" fontId="2" fillId="2" borderId="2" xfId="1" applyFont="1" applyFill="1" applyBorder="1"/>
    <xf numFmtId="7" fontId="2" fillId="2" borderId="2" xfId="1" applyNumberFormat="1" applyFont="1" applyFill="1" applyBorder="1"/>
    <xf numFmtId="44" fontId="3" fillId="0" borderId="0" xfId="0" applyNumberFormat="1" applyFont="1"/>
    <xf numFmtId="44" fontId="5" fillId="0" borderId="0" xfId="1" applyNumberFormat="1" applyFont="1" applyBorder="1"/>
    <xf numFmtId="8" fontId="10" fillId="0" borderId="0" xfId="1" applyNumberFormat="1" applyFont="1"/>
    <xf numFmtId="44" fontId="2" fillId="0" borderId="2" xfId="1" applyFont="1" applyBorder="1"/>
    <xf numFmtId="0" fontId="2" fillId="3" borderId="0" xfId="0" applyFont="1" applyFill="1"/>
    <xf numFmtId="44" fontId="2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1"/>
  <sheetViews>
    <sheetView zoomScaleNormal="100" workbookViewId="0">
      <selection activeCell="E8" sqref="E8"/>
    </sheetView>
  </sheetViews>
  <sheetFormatPr defaultColWidth="9.109375" defaultRowHeight="13.2" x14ac:dyDescent="0.25"/>
  <cols>
    <col min="1" max="1" width="50.109375" style="1" customWidth="1"/>
    <col min="2" max="2" width="19.6640625" style="2" customWidth="1"/>
    <col min="3" max="3" width="19.44140625" style="2" customWidth="1"/>
    <col min="4" max="4" width="18.109375" style="2" customWidth="1"/>
    <col min="5" max="5" width="19.5546875" style="2" customWidth="1"/>
    <col min="6" max="6" width="25.6640625" style="2" customWidth="1"/>
    <col min="7" max="8" width="12.6640625" style="2" customWidth="1"/>
    <col min="9" max="16384" width="9.109375" style="1"/>
  </cols>
  <sheetData>
    <row r="1" spans="1:8" ht="15.6" x14ac:dyDescent="0.3">
      <c r="F1" s="16"/>
    </row>
    <row r="2" spans="1:8" ht="15.6" x14ac:dyDescent="0.3">
      <c r="B2" s="3">
        <v>2017</v>
      </c>
      <c r="C2" s="3">
        <v>2018</v>
      </c>
      <c r="D2" s="3">
        <v>2018</v>
      </c>
      <c r="E2" s="3">
        <v>2019</v>
      </c>
      <c r="F2" s="17"/>
      <c r="G2" s="3"/>
      <c r="H2" s="3"/>
    </row>
    <row r="3" spans="1:8" ht="19.2" x14ac:dyDescent="0.6">
      <c r="B3" s="4" t="s">
        <v>83</v>
      </c>
      <c r="C3" s="4" t="s">
        <v>28</v>
      </c>
      <c r="D3" s="4" t="s">
        <v>83</v>
      </c>
      <c r="E3" s="4" t="s">
        <v>28</v>
      </c>
      <c r="F3" s="18"/>
      <c r="G3" s="4"/>
      <c r="H3" s="4"/>
    </row>
    <row r="4" spans="1:8" ht="15.6" x14ac:dyDescent="0.3">
      <c r="A4" s="1" t="s">
        <v>0</v>
      </c>
      <c r="F4" s="16"/>
    </row>
    <row r="5" spans="1:8" ht="15.6" x14ac:dyDescent="0.3">
      <c r="A5" s="1" t="s">
        <v>60</v>
      </c>
      <c r="F5" s="16"/>
    </row>
    <row r="6" spans="1:8" ht="15.6" x14ac:dyDescent="0.3">
      <c r="A6" s="1" t="s">
        <v>1</v>
      </c>
      <c r="B6" s="2">
        <v>6375</v>
      </c>
      <c r="C6" s="2">
        <v>7500</v>
      </c>
      <c r="D6" s="2">
        <v>6375</v>
      </c>
      <c r="E6" s="2">
        <v>7500</v>
      </c>
      <c r="F6" s="16"/>
    </row>
    <row r="7" spans="1:8" ht="15.6" x14ac:dyDescent="0.3">
      <c r="A7" s="1" t="s">
        <v>2</v>
      </c>
      <c r="B7" s="2">
        <v>107377.57</v>
      </c>
      <c r="C7" s="2">
        <v>130400</v>
      </c>
      <c r="D7" s="2">
        <v>154053.23000000001</v>
      </c>
      <c r="E7" s="2">
        <v>160000</v>
      </c>
      <c r="F7" s="16"/>
    </row>
    <row r="8" spans="1:8" ht="15.6" x14ac:dyDescent="0.3">
      <c r="A8" s="1" t="s">
        <v>3</v>
      </c>
      <c r="B8" s="2">
        <v>13839</v>
      </c>
      <c r="C8" s="2">
        <v>11000</v>
      </c>
      <c r="D8" s="2">
        <v>12200</v>
      </c>
      <c r="E8" s="2">
        <v>14000</v>
      </c>
      <c r="F8" s="16"/>
    </row>
    <row r="9" spans="1:8" ht="15.6" x14ac:dyDescent="0.3">
      <c r="A9" s="1" t="s">
        <v>5</v>
      </c>
      <c r="B9" s="2">
        <v>5827.3</v>
      </c>
      <c r="C9" s="2">
        <v>9780</v>
      </c>
      <c r="D9" s="2">
        <v>8301.1</v>
      </c>
      <c r="E9" s="2">
        <v>9500</v>
      </c>
      <c r="F9" s="16"/>
    </row>
    <row r="10" spans="1:8" ht="15.6" x14ac:dyDescent="0.3">
      <c r="A10" s="1" t="s">
        <v>4</v>
      </c>
      <c r="B10" s="2">
        <v>1649.42</v>
      </c>
      <c r="C10" s="2">
        <v>3200</v>
      </c>
      <c r="D10" s="2">
        <v>2049.08</v>
      </c>
      <c r="E10" s="2">
        <v>3500</v>
      </c>
      <c r="F10" s="16"/>
    </row>
    <row r="11" spans="1:8" ht="15.6" x14ac:dyDescent="0.3">
      <c r="F11" s="16"/>
    </row>
    <row r="12" spans="1:8" ht="15.6" x14ac:dyDescent="0.3">
      <c r="A12" s="1" t="s">
        <v>61</v>
      </c>
      <c r="B12" s="2">
        <f t="shared" ref="B12:D12" si="0">SUM(B6:B10)</f>
        <v>135068.29</v>
      </c>
      <c r="C12" s="2">
        <f t="shared" si="0"/>
        <v>161880</v>
      </c>
      <c r="D12" s="2">
        <f t="shared" si="0"/>
        <v>182978.41</v>
      </c>
      <c r="E12" s="2">
        <f t="shared" ref="E12" si="1">SUM(E6:E10)</f>
        <v>194500</v>
      </c>
      <c r="F12" s="16"/>
    </row>
    <row r="13" spans="1:8" ht="15.6" x14ac:dyDescent="0.3">
      <c r="F13" s="16"/>
    </row>
    <row r="14" spans="1:8" ht="15.6" x14ac:dyDescent="0.3">
      <c r="A14" s="1" t="s">
        <v>6</v>
      </c>
      <c r="F14" s="16"/>
    </row>
    <row r="15" spans="1:8" ht="15.6" x14ac:dyDescent="0.3">
      <c r="A15" s="1" t="s">
        <v>75</v>
      </c>
      <c r="B15" s="2">
        <v>13500</v>
      </c>
      <c r="C15" s="2">
        <v>13500</v>
      </c>
      <c r="D15" s="2">
        <v>13500</v>
      </c>
      <c r="E15" s="2">
        <v>13500</v>
      </c>
      <c r="F15" s="16"/>
    </row>
    <row r="16" spans="1:8" ht="15.6" x14ac:dyDescent="0.3">
      <c r="A16" s="1" t="s">
        <v>7</v>
      </c>
      <c r="B16" s="2">
        <v>6045.6</v>
      </c>
      <c r="C16" s="2">
        <v>4000</v>
      </c>
      <c r="D16" s="2">
        <v>2633.59</v>
      </c>
      <c r="E16" s="2">
        <v>4000</v>
      </c>
      <c r="F16" s="16"/>
    </row>
    <row r="17" spans="1:8" ht="15.6" x14ac:dyDescent="0.3">
      <c r="A17" s="1" t="s">
        <v>79</v>
      </c>
      <c r="B17" s="2">
        <v>1688.42</v>
      </c>
      <c r="C17" s="2">
        <v>100</v>
      </c>
      <c r="D17" s="2">
        <v>2818.31</v>
      </c>
      <c r="E17" s="2">
        <v>1500</v>
      </c>
      <c r="F17" s="16"/>
    </row>
    <row r="18" spans="1:8" ht="15.6" x14ac:dyDescent="0.3">
      <c r="A18" s="1" t="s">
        <v>8</v>
      </c>
      <c r="B18" s="2">
        <v>2217.5300000000002</v>
      </c>
      <c r="C18" s="2">
        <v>2000</v>
      </c>
      <c r="D18" s="2">
        <v>2092.87</v>
      </c>
      <c r="E18" s="2">
        <v>2000</v>
      </c>
      <c r="F18" s="16"/>
    </row>
    <row r="19" spans="1:8" ht="15.6" x14ac:dyDescent="0.3">
      <c r="A19" s="1" t="s">
        <v>12</v>
      </c>
      <c r="B19" s="2">
        <v>302.16000000000003</v>
      </c>
      <c r="C19" s="2">
        <v>3500</v>
      </c>
      <c r="D19" s="2">
        <v>676.37</v>
      </c>
      <c r="E19" s="2">
        <v>2500</v>
      </c>
      <c r="F19" s="16"/>
    </row>
    <row r="20" spans="1:8" ht="15.6" x14ac:dyDescent="0.3">
      <c r="A20" s="1" t="s">
        <v>9</v>
      </c>
      <c r="B20" s="2">
        <v>1160</v>
      </c>
      <c r="C20" s="2">
        <v>2800</v>
      </c>
      <c r="D20" s="2">
        <v>5450</v>
      </c>
      <c r="E20" s="2">
        <v>2800</v>
      </c>
      <c r="F20" s="16"/>
    </row>
    <row r="21" spans="1:8" ht="15.6" x14ac:dyDescent="0.3">
      <c r="A21" s="1" t="s">
        <v>10</v>
      </c>
      <c r="B21" s="2">
        <v>5265.34</v>
      </c>
      <c r="C21" s="2">
        <v>4000</v>
      </c>
      <c r="D21" s="2">
        <v>4552.76</v>
      </c>
      <c r="E21" s="2">
        <v>4000</v>
      </c>
      <c r="F21" s="16"/>
    </row>
    <row r="22" spans="1:8" ht="15.6" x14ac:dyDescent="0.3">
      <c r="A22" s="1" t="s">
        <v>31</v>
      </c>
      <c r="B22" s="2">
        <v>2358.83</v>
      </c>
      <c r="C22" s="2">
        <v>3000</v>
      </c>
      <c r="D22" s="2">
        <v>3373.58</v>
      </c>
      <c r="E22" s="2">
        <v>3000</v>
      </c>
      <c r="F22" s="16"/>
    </row>
    <row r="23" spans="1:8" ht="15.6" x14ac:dyDescent="0.3">
      <c r="A23" s="1" t="s">
        <v>11</v>
      </c>
      <c r="B23" s="2">
        <v>1207.31</v>
      </c>
      <c r="C23" s="2">
        <v>4000</v>
      </c>
      <c r="D23" s="2">
        <v>1445.42</v>
      </c>
      <c r="E23" s="2">
        <v>3500</v>
      </c>
      <c r="F23" s="16"/>
    </row>
    <row r="24" spans="1:8" ht="15.6" x14ac:dyDescent="0.3">
      <c r="A24" s="1" t="s">
        <v>13</v>
      </c>
      <c r="B24" s="2">
        <v>9150.52</v>
      </c>
      <c r="C24" s="2">
        <v>1600</v>
      </c>
      <c r="D24" s="2">
        <v>10150.58</v>
      </c>
      <c r="E24" s="2">
        <v>1600</v>
      </c>
      <c r="F24" s="16"/>
    </row>
    <row r="25" spans="1:8" ht="15.6" x14ac:dyDescent="0.3">
      <c r="A25" s="1" t="s">
        <v>14</v>
      </c>
      <c r="B25" s="2">
        <v>4906</v>
      </c>
      <c r="C25" s="2">
        <v>6000</v>
      </c>
      <c r="D25" s="2">
        <v>4866</v>
      </c>
      <c r="E25" s="2">
        <v>6000</v>
      </c>
      <c r="F25" s="16"/>
    </row>
    <row r="26" spans="1:8" ht="15.6" x14ac:dyDescent="0.3">
      <c r="A26" s="1" t="s">
        <v>29</v>
      </c>
      <c r="B26" s="2">
        <v>8075.16</v>
      </c>
      <c r="C26" s="2">
        <v>8200</v>
      </c>
      <c r="D26" s="2">
        <v>8075.16</v>
      </c>
      <c r="E26" s="2">
        <v>8200</v>
      </c>
      <c r="F26" s="16"/>
    </row>
    <row r="27" spans="1:8" ht="15.6" x14ac:dyDescent="0.3">
      <c r="A27" s="1" t="s">
        <v>80</v>
      </c>
      <c r="B27" s="2">
        <v>3250</v>
      </c>
      <c r="C27" s="2">
        <v>3250</v>
      </c>
      <c r="D27" s="2">
        <v>3250</v>
      </c>
      <c r="E27" s="2">
        <v>3250</v>
      </c>
      <c r="F27" s="16"/>
    </row>
    <row r="28" spans="1:8" ht="19.8" thickBot="1" x14ac:dyDescent="0.65">
      <c r="A28" s="1" t="s">
        <v>30</v>
      </c>
      <c r="B28" s="39">
        <v>510.34</v>
      </c>
      <c r="C28" s="39">
        <v>150</v>
      </c>
      <c r="D28" s="39">
        <v>587.13</v>
      </c>
      <c r="E28" s="39">
        <v>150</v>
      </c>
      <c r="F28" s="19"/>
      <c r="G28" s="5"/>
      <c r="H28" s="5"/>
    </row>
    <row r="29" spans="1:8" ht="15.6" x14ac:dyDescent="0.3">
      <c r="A29" s="1" t="s">
        <v>15</v>
      </c>
      <c r="B29" s="2">
        <f>SUM(B16:B28)</f>
        <v>46137.210000000006</v>
      </c>
      <c r="C29" s="2">
        <f>SUM(C16:C28)</f>
        <v>42600</v>
      </c>
      <c r="D29" s="2">
        <f>SUM(D16:D28)</f>
        <v>49971.77</v>
      </c>
      <c r="E29" s="2">
        <f>SUM(E16:E28)</f>
        <v>42500</v>
      </c>
      <c r="F29" s="16"/>
    </row>
    <row r="30" spans="1:8" ht="15.6" x14ac:dyDescent="0.3">
      <c r="F30" s="16"/>
    </row>
    <row r="31" spans="1:8" ht="15.6" x14ac:dyDescent="0.3">
      <c r="A31" s="1" t="s">
        <v>16</v>
      </c>
      <c r="F31" s="16"/>
    </row>
    <row r="32" spans="1:8" ht="15.6" x14ac:dyDescent="0.3">
      <c r="A32" s="1" t="s">
        <v>17</v>
      </c>
      <c r="B32" s="2">
        <v>2808.37</v>
      </c>
      <c r="C32" s="2">
        <v>3000</v>
      </c>
      <c r="D32" s="2">
        <v>2597.5500000000002</v>
      </c>
      <c r="E32" s="2">
        <v>2000</v>
      </c>
      <c r="F32" s="16"/>
    </row>
    <row r="33" spans="1:8" ht="15.6" x14ac:dyDescent="0.3">
      <c r="A33" s="1" t="s">
        <v>32</v>
      </c>
      <c r="B33" s="2">
        <v>396</v>
      </c>
      <c r="C33" s="2">
        <v>400</v>
      </c>
      <c r="D33" s="2">
        <v>663.8</v>
      </c>
      <c r="E33" s="2">
        <v>400</v>
      </c>
      <c r="F33" s="16"/>
    </row>
    <row r="34" spans="1:8" ht="19.2" x14ac:dyDescent="0.6">
      <c r="A34" s="1" t="s">
        <v>18</v>
      </c>
      <c r="B34" s="2">
        <v>321.5</v>
      </c>
      <c r="C34" s="2">
        <v>400</v>
      </c>
      <c r="D34" s="2">
        <v>1767.57</v>
      </c>
      <c r="E34" s="2">
        <v>400</v>
      </c>
      <c r="F34" s="19"/>
      <c r="G34" s="5"/>
      <c r="H34" s="5"/>
    </row>
    <row r="35" spans="1:8" ht="19.8" thickBot="1" x14ac:dyDescent="0.65">
      <c r="A35" s="1" t="s">
        <v>55</v>
      </c>
      <c r="B35" s="39"/>
      <c r="C35" s="39">
        <v>6000</v>
      </c>
      <c r="D35" s="39">
        <v>12000</v>
      </c>
      <c r="E35" s="39">
        <v>6000</v>
      </c>
      <c r="F35" s="19"/>
      <c r="G35" s="5"/>
      <c r="H35" s="5"/>
    </row>
    <row r="36" spans="1:8" ht="15.6" x14ac:dyDescent="0.3">
      <c r="A36" s="1" t="s">
        <v>19</v>
      </c>
      <c r="B36" s="2">
        <f t="shared" ref="B36:D36" si="2">SUM(B32:B35)</f>
        <v>3525.87</v>
      </c>
      <c r="C36" s="2">
        <f t="shared" si="2"/>
        <v>9800</v>
      </c>
      <c r="D36" s="2">
        <f t="shared" si="2"/>
        <v>17028.919999999998</v>
      </c>
      <c r="E36" s="2">
        <f t="shared" ref="E36" si="3">SUM(E32:E35)</f>
        <v>8800</v>
      </c>
      <c r="F36" s="16"/>
    </row>
    <row r="37" spans="1:8" ht="15.6" x14ac:dyDescent="0.3">
      <c r="F37" s="16"/>
    </row>
    <row r="38" spans="1:8" ht="15.6" x14ac:dyDescent="0.3">
      <c r="A38" s="1" t="s">
        <v>57</v>
      </c>
      <c r="C38" s="2">
        <v>10000</v>
      </c>
      <c r="E38" s="2">
        <v>10000</v>
      </c>
      <c r="F38" s="16"/>
    </row>
    <row r="39" spans="1:8" ht="15.6" x14ac:dyDescent="0.3">
      <c r="A39" s="1" t="s">
        <v>56</v>
      </c>
      <c r="F39" s="16"/>
    </row>
    <row r="40" spans="1:8" ht="15.6" x14ac:dyDescent="0.3">
      <c r="A40" s="1" t="s">
        <v>21</v>
      </c>
      <c r="F40" s="16"/>
    </row>
    <row r="41" spans="1:8" ht="15.6" x14ac:dyDescent="0.3">
      <c r="A41" s="40" t="s">
        <v>76</v>
      </c>
      <c r="B41" s="41">
        <v>1020</v>
      </c>
      <c r="C41" s="41">
        <v>60000</v>
      </c>
      <c r="D41" s="41">
        <v>29508</v>
      </c>
      <c r="E41" s="41">
        <v>60000</v>
      </c>
      <c r="F41" s="16"/>
    </row>
    <row r="42" spans="1:8" ht="16.2" thickBot="1" x14ac:dyDescent="0.35">
      <c r="A42" s="1" t="s">
        <v>20</v>
      </c>
      <c r="B42" s="39">
        <v>21230.65</v>
      </c>
      <c r="C42" s="39">
        <v>10055</v>
      </c>
      <c r="D42" s="39">
        <v>8668.65</v>
      </c>
      <c r="E42" s="39">
        <v>10550</v>
      </c>
      <c r="F42" s="20"/>
      <c r="G42" s="14"/>
      <c r="H42" s="14"/>
    </row>
    <row r="43" spans="1:8" ht="15.6" x14ac:dyDescent="0.3">
      <c r="A43" s="1" t="s">
        <v>33</v>
      </c>
      <c r="B43" s="2">
        <f>SUM(B41:B42)</f>
        <v>22250.65</v>
      </c>
      <c r="C43" s="2">
        <f>SUM(C41:C42)</f>
        <v>70055</v>
      </c>
      <c r="D43" s="2">
        <f>SUM(D41:D42)</f>
        <v>38176.65</v>
      </c>
      <c r="E43" s="2">
        <f>SUM(E41:E42)</f>
        <v>70550</v>
      </c>
      <c r="F43" s="16"/>
    </row>
    <row r="44" spans="1:8" ht="15.6" x14ac:dyDescent="0.3">
      <c r="F44" s="16"/>
    </row>
    <row r="45" spans="1:8" ht="15.6" x14ac:dyDescent="0.3">
      <c r="A45" s="1" t="s">
        <v>22</v>
      </c>
      <c r="F45" s="16"/>
    </row>
    <row r="46" spans="1:8" ht="15.6" x14ac:dyDescent="0.3">
      <c r="A46" s="1" t="s">
        <v>23</v>
      </c>
      <c r="B46" s="2">
        <v>11670.6</v>
      </c>
      <c r="C46" s="2">
        <v>10000</v>
      </c>
      <c r="D46" s="2">
        <v>13568.81</v>
      </c>
      <c r="E46" s="2">
        <v>11000</v>
      </c>
      <c r="F46" s="16"/>
    </row>
    <row r="47" spans="1:8" ht="15.6" x14ac:dyDescent="0.3">
      <c r="A47" s="1" t="s">
        <v>34</v>
      </c>
      <c r="B47" s="2">
        <v>744.19</v>
      </c>
      <c r="C47" s="2">
        <v>56000</v>
      </c>
      <c r="D47" s="2">
        <v>84920.35</v>
      </c>
      <c r="E47" s="2">
        <v>1200</v>
      </c>
      <c r="F47" s="16" t="s">
        <v>69</v>
      </c>
    </row>
    <row r="48" spans="1:8" ht="15.6" x14ac:dyDescent="0.3">
      <c r="A48" s="1" t="s">
        <v>24</v>
      </c>
      <c r="B48" s="2">
        <v>143.24</v>
      </c>
      <c r="C48" s="2">
        <v>6000</v>
      </c>
      <c r="D48" s="2">
        <v>324.20999999999998</v>
      </c>
      <c r="E48" s="2">
        <v>6000</v>
      </c>
      <c r="F48" s="16"/>
    </row>
    <row r="49" spans="1:8" ht="15.6" x14ac:dyDescent="0.3">
      <c r="A49" s="1" t="s">
        <v>81</v>
      </c>
      <c r="D49" s="2">
        <v>14096.35</v>
      </c>
      <c r="E49" s="2">
        <v>14000</v>
      </c>
      <c r="F49" s="16"/>
    </row>
    <row r="50" spans="1:8" ht="15.6" x14ac:dyDescent="0.3">
      <c r="A50" s="1" t="s">
        <v>82</v>
      </c>
      <c r="C50" s="2">
        <v>4000</v>
      </c>
      <c r="D50" s="2">
        <v>717.02</v>
      </c>
      <c r="E50" s="2">
        <v>4000</v>
      </c>
      <c r="F50" s="16" t="s">
        <v>68</v>
      </c>
    </row>
    <row r="51" spans="1:8" ht="15.6" x14ac:dyDescent="0.3">
      <c r="A51" s="1" t="s">
        <v>84</v>
      </c>
      <c r="D51" s="2">
        <v>7410.64</v>
      </c>
      <c r="E51" s="2">
        <v>2500</v>
      </c>
      <c r="F51" s="16"/>
    </row>
    <row r="52" spans="1:8" ht="19.8" thickBot="1" x14ac:dyDescent="0.65">
      <c r="A52" s="1" t="s">
        <v>25</v>
      </c>
      <c r="B52" s="39"/>
      <c r="C52" s="39"/>
      <c r="D52" s="39"/>
      <c r="E52" s="39"/>
      <c r="F52" s="19"/>
      <c r="G52" s="5"/>
      <c r="H52" s="5"/>
    </row>
    <row r="53" spans="1:8" ht="15.6" x14ac:dyDescent="0.3">
      <c r="A53" s="1" t="s">
        <v>26</v>
      </c>
      <c r="B53" s="2">
        <f t="shared" ref="B53:D53" si="4">SUM(B46:B52)</f>
        <v>12558.03</v>
      </c>
      <c r="C53" s="2">
        <f t="shared" si="4"/>
        <v>76000</v>
      </c>
      <c r="D53" s="2">
        <f t="shared" si="4"/>
        <v>121037.38000000002</v>
      </c>
      <c r="E53" s="2">
        <f t="shared" ref="E53" si="5">SUM(E46:E52)</f>
        <v>38700</v>
      </c>
      <c r="F53" s="16"/>
    </row>
    <row r="54" spans="1:8" ht="15.6" x14ac:dyDescent="0.3">
      <c r="F54" s="16"/>
    </row>
    <row r="55" spans="1:8" ht="15.6" x14ac:dyDescent="0.3">
      <c r="A55" s="1" t="s">
        <v>27</v>
      </c>
      <c r="B55" s="10">
        <f>SUM(B12,B29,B36,B38,B43,B53)</f>
        <v>219540.05</v>
      </c>
      <c r="C55" s="10">
        <f>SUM(C12,C29,C36,C38,C43,C53)</f>
        <v>370335</v>
      </c>
      <c r="D55" s="10">
        <f>SUM(D12,D29,D36,D38,D43,D53)</f>
        <v>409193.13</v>
      </c>
      <c r="E55" s="10">
        <f>SUM(E12,E29,E36,E38,E43,E53)</f>
        <v>365050</v>
      </c>
      <c r="F55" s="21"/>
      <c r="G55" s="10"/>
      <c r="H55" s="10"/>
    </row>
    <row r="56" spans="1:8" x14ac:dyDescent="0.25">
      <c r="F56" s="10"/>
      <c r="G56" s="10"/>
      <c r="H56" s="10"/>
    </row>
    <row r="59" spans="1:8" x14ac:dyDescent="0.25">
      <c r="B59" s="6"/>
      <c r="D59" s="6"/>
      <c r="E59" s="6"/>
      <c r="F59" s="6"/>
      <c r="G59" s="6"/>
      <c r="H59" s="6"/>
    </row>
    <row r="60" spans="1:8" x14ac:dyDescent="0.25">
      <c r="B60" s="6"/>
      <c r="D60" s="6"/>
      <c r="E60" s="6"/>
      <c r="F60" s="6"/>
      <c r="G60" s="6"/>
      <c r="H60" s="6"/>
    </row>
    <row r="61" spans="1:8" x14ac:dyDescent="0.25">
      <c r="B61" s="6"/>
      <c r="D61" s="6"/>
      <c r="E61" s="6"/>
      <c r="F61" s="6"/>
      <c r="G61" s="6"/>
      <c r="H61" s="6"/>
    </row>
    <row r="62" spans="1:8" x14ac:dyDescent="0.25">
      <c r="B62" s="6"/>
      <c r="D62" s="6"/>
      <c r="E62" s="6"/>
      <c r="F62" s="6"/>
      <c r="G62" s="6"/>
      <c r="H62" s="6"/>
    </row>
    <row r="63" spans="1:8" x14ac:dyDescent="0.25">
      <c r="B63" s="12"/>
      <c r="D63" s="12"/>
      <c r="E63" s="12"/>
      <c r="F63" s="12"/>
      <c r="G63" s="12"/>
      <c r="H63" s="12"/>
    </row>
    <row r="64" spans="1:8" x14ac:dyDescent="0.25">
      <c r="B64" s="6"/>
      <c r="D64" s="6"/>
      <c r="E64" s="6"/>
      <c r="F64" s="6"/>
      <c r="G64" s="6"/>
      <c r="H64" s="6"/>
    </row>
    <row r="66" spans="2:8" x14ac:dyDescent="0.25">
      <c r="B66" s="9"/>
      <c r="D66" s="9"/>
      <c r="E66" s="9"/>
      <c r="F66" s="9"/>
      <c r="G66" s="9"/>
      <c r="H66" s="9"/>
    </row>
    <row r="67" spans="2:8" x14ac:dyDescent="0.25">
      <c r="B67" s="6"/>
      <c r="D67" s="6"/>
      <c r="E67" s="6"/>
      <c r="F67" s="6"/>
      <c r="G67" s="6"/>
      <c r="H67" s="6"/>
    </row>
    <row r="68" spans="2:8" x14ac:dyDescent="0.25">
      <c r="B68" s="13"/>
      <c r="D68" s="13"/>
      <c r="E68" s="13"/>
      <c r="F68" s="13"/>
      <c r="G68" s="13"/>
      <c r="H68" s="13"/>
    </row>
    <row r="69" spans="2:8" x14ac:dyDescent="0.25">
      <c r="B69" s="6"/>
      <c r="D69" s="6"/>
      <c r="E69" s="6"/>
      <c r="F69" s="6"/>
      <c r="G69" s="6"/>
      <c r="H69" s="6"/>
    </row>
    <row r="70" spans="2:8" x14ac:dyDescent="0.25">
      <c r="B70" s="6"/>
      <c r="D70" s="6"/>
      <c r="E70" s="6"/>
      <c r="F70" s="6"/>
      <c r="G70" s="6"/>
      <c r="H70" s="6"/>
    </row>
    <row r="71" spans="2:8" x14ac:dyDescent="0.25">
      <c r="B71" s="8"/>
      <c r="D71" s="8"/>
      <c r="E71" s="8"/>
      <c r="F71" s="8"/>
      <c r="G71" s="8"/>
      <c r="H71" s="8"/>
    </row>
    <row r="73" spans="2:8" x14ac:dyDescent="0.25">
      <c r="B73" s="6"/>
      <c r="D73" s="6"/>
      <c r="E73" s="6"/>
      <c r="F73" s="6"/>
      <c r="G73" s="6"/>
      <c r="H73" s="6"/>
    </row>
    <row r="76" spans="2:8" x14ac:dyDescent="0.25">
      <c r="B76" s="6"/>
      <c r="D76" s="6"/>
      <c r="E76" s="6"/>
      <c r="F76" s="6"/>
      <c r="G76" s="6"/>
      <c r="H76" s="6"/>
    </row>
    <row r="77" spans="2:8" x14ac:dyDescent="0.25">
      <c r="B77" s="6"/>
      <c r="D77" s="6"/>
      <c r="E77" s="6"/>
      <c r="F77" s="6"/>
      <c r="G77" s="6"/>
      <c r="H77" s="6"/>
    </row>
    <row r="78" spans="2:8" x14ac:dyDescent="0.25">
      <c r="B78" s="6"/>
      <c r="D78" s="6"/>
      <c r="E78" s="6"/>
      <c r="F78" s="6"/>
      <c r="G78" s="6"/>
      <c r="H78" s="6"/>
    </row>
    <row r="79" spans="2:8" x14ac:dyDescent="0.25">
      <c r="B79" s="6"/>
      <c r="D79" s="6"/>
      <c r="E79" s="6"/>
      <c r="F79" s="6"/>
      <c r="G79" s="6"/>
      <c r="H79" s="6"/>
    </row>
    <row r="80" spans="2:8" x14ac:dyDescent="0.25">
      <c r="B80" s="6"/>
      <c r="D80" s="6"/>
      <c r="E80" s="6"/>
      <c r="F80" s="6"/>
      <c r="G80" s="6"/>
      <c r="H80" s="6"/>
    </row>
    <row r="81" spans="2:8" x14ac:dyDescent="0.25">
      <c r="B81" s="7"/>
      <c r="D81" s="7"/>
      <c r="E81" s="7"/>
      <c r="F81" s="7"/>
      <c r="G81" s="7"/>
      <c r="H81" s="7"/>
    </row>
    <row r="82" spans="2:8" x14ac:dyDescent="0.25">
      <c r="B82" s="6"/>
      <c r="D82" s="6"/>
      <c r="E82" s="6"/>
      <c r="F82" s="6"/>
      <c r="G82" s="6"/>
      <c r="H82" s="6"/>
    </row>
    <row r="84" spans="2:8" x14ac:dyDescent="0.25">
      <c r="B84" s="6"/>
      <c r="D84" s="6"/>
      <c r="E84" s="6"/>
      <c r="F84" s="6"/>
      <c r="G84" s="6"/>
      <c r="H84" s="6"/>
    </row>
    <row r="86" spans="2:8" x14ac:dyDescent="0.25">
      <c r="B86" s="12"/>
      <c r="D86" s="12"/>
      <c r="E86" s="12"/>
      <c r="F86" s="12"/>
      <c r="G86" s="12"/>
      <c r="H86" s="12"/>
    </row>
    <row r="87" spans="2:8" x14ac:dyDescent="0.25">
      <c r="B87" s="6"/>
      <c r="D87" s="6"/>
      <c r="E87" s="6"/>
      <c r="F87" s="6"/>
      <c r="G87" s="6"/>
      <c r="H87" s="6"/>
    </row>
    <row r="89" spans="2:8" x14ac:dyDescent="0.25">
      <c r="B89" s="11"/>
      <c r="D89" s="11"/>
      <c r="E89" s="11"/>
      <c r="F89" s="11"/>
      <c r="G89" s="11"/>
      <c r="H89" s="11"/>
    </row>
    <row r="91" spans="2:8" x14ac:dyDescent="0.25">
      <c r="B91" s="6"/>
      <c r="D91" s="6"/>
      <c r="E91" s="6"/>
      <c r="F91" s="6"/>
      <c r="G91" s="6"/>
      <c r="H91" s="6"/>
    </row>
  </sheetData>
  <phoneticPr fontId="6" type="noConversion"/>
  <pageMargins left="0.25" right="0.25" top="0.75" bottom="0.75" header="0.3" footer="0.3"/>
  <pageSetup scale="68" orientation="portrait" r:id="rId1"/>
  <headerFooter alignWithMargins="0">
    <oddHeader>&amp;CSwift County Soil &amp; Water</oddHead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tabSelected="1" zoomScaleNormal="100" workbookViewId="0">
      <selection activeCell="E12" sqref="E12"/>
    </sheetView>
  </sheetViews>
  <sheetFormatPr defaultRowHeight="13.2" x14ac:dyDescent="0.25"/>
  <cols>
    <col min="1" max="1" width="47.109375" customWidth="1"/>
    <col min="2" max="2" width="21.109375" customWidth="1"/>
    <col min="3" max="3" width="18.5546875" customWidth="1"/>
    <col min="4" max="4" width="18.109375" customWidth="1"/>
    <col min="5" max="5" width="19.44140625" customWidth="1"/>
  </cols>
  <sheetData>
    <row r="1" spans="1:6" x14ac:dyDescent="0.25">
      <c r="A1" s="22"/>
      <c r="B1" s="23">
        <v>2017</v>
      </c>
      <c r="C1" s="23">
        <v>2018</v>
      </c>
      <c r="D1" s="23">
        <v>2018</v>
      </c>
      <c r="E1" s="23">
        <v>2019</v>
      </c>
    </row>
    <row r="2" spans="1:6" ht="16.8" x14ac:dyDescent="0.55000000000000004">
      <c r="A2" s="22"/>
      <c r="B2" s="24" t="s">
        <v>83</v>
      </c>
      <c r="C2" s="24" t="s">
        <v>28</v>
      </c>
      <c r="D2" s="24" t="s">
        <v>83</v>
      </c>
      <c r="E2" s="4" t="s">
        <v>28</v>
      </c>
    </row>
    <row r="3" spans="1:6" x14ac:dyDescent="0.25">
      <c r="A3" s="1" t="s">
        <v>35</v>
      </c>
      <c r="B3" s="1"/>
      <c r="C3" s="22"/>
      <c r="D3" s="22"/>
      <c r="E3" s="22"/>
    </row>
    <row r="4" spans="1:6" x14ac:dyDescent="0.25">
      <c r="A4" s="1" t="s">
        <v>48</v>
      </c>
      <c r="B4" s="22"/>
      <c r="C4" s="22"/>
      <c r="D4" s="22"/>
      <c r="E4" s="22"/>
    </row>
    <row r="5" spans="1:6" x14ac:dyDescent="0.25">
      <c r="A5" s="1" t="s">
        <v>52</v>
      </c>
      <c r="B5" s="9">
        <v>26757</v>
      </c>
      <c r="C5" s="9">
        <v>26757</v>
      </c>
      <c r="D5" s="9">
        <v>26757</v>
      </c>
      <c r="E5" s="9">
        <v>26757</v>
      </c>
      <c r="F5" s="15"/>
    </row>
    <row r="6" spans="1:6" x14ac:dyDescent="0.25">
      <c r="A6" s="1" t="s">
        <v>51</v>
      </c>
      <c r="B6" s="9">
        <v>10055</v>
      </c>
      <c r="C6" s="9">
        <v>10055</v>
      </c>
      <c r="D6" s="9">
        <v>10055</v>
      </c>
      <c r="E6" s="9">
        <v>10055</v>
      </c>
      <c r="F6" s="15"/>
    </row>
    <row r="7" spans="1:6" x14ac:dyDescent="0.25">
      <c r="A7" s="25" t="s">
        <v>66</v>
      </c>
      <c r="B7" s="9">
        <v>100000</v>
      </c>
      <c r="C7" s="9">
        <v>100000</v>
      </c>
      <c r="D7" s="9">
        <v>100000</v>
      </c>
      <c r="E7" s="9">
        <v>100000</v>
      </c>
      <c r="F7" s="15"/>
    </row>
    <row r="8" spans="1:6" x14ac:dyDescent="0.25">
      <c r="A8" s="25" t="s">
        <v>72</v>
      </c>
      <c r="B8" s="9"/>
      <c r="C8" s="9">
        <v>60000</v>
      </c>
      <c r="D8" s="9">
        <v>33342</v>
      </c>
      <c r="E8" s="9">
        <v>0</v>
      </c>
      <c r="F8" s="15"/>
    </row>
    <row r="9" spans="1:6" x14ac:dyDescent="0.25">
      <c r="A9" s="25" t="s">
        <v>74</v>
      </c>
      <c r="B9" s="9">
        <v>30000</v>
      </c>
      <c r="C9" s="9">
        <v>30000</v>
      </c>
      <c r="D9" s="9">
        <v>30000</v>
      </c>
      <c r="E9" s="9">
        <v>30000</v>
      </c>
      <c r="F9" s="15"/>
    </row>
    <row r="10" spans="1:6" x14ac:dyDescent="0.25">
      <c r="A10" s="25" t="s">
        <v>85</v>
      </c>
      <c r="B10" s="9"/>
      <c r="C10" s="9"/>
      <c r="D10" s="9"/>
      <c r="E10" s="9">
        <v>13500</v>
      </c>
      <c r="F10" s="15"/>
    </row>
    <row r="11" spans="1:6" x14ac:dyDescent="0.25">
      <c r="A11" s="25" t="s">
        <v>86</v>
      </c>
      <c r="B11" s="9"/>
      <c r="C11" s="9"/>
      <c r="D11" s="9"/>
      <c r="E11" s="9">
        <v>17549</v>
      </c>
      <c r="F11" s="15"/>
    </row>
    <row r="12" spans="1:6" x14ac:dyDescent="0.25">
      <c r="A12" s="1" t="s">
        <v>53</v>
      </c>
      <c r="B12" s="26"/>
      <c r="C12" s="26">
        <v>5820</v>
      </c>
      <c r="D12" s="26">
        <v>5040</v>
      </c>
      <c r="E12" s="26">
        <v>5100</v>
      </c>
    </row>
    <row r="13" spans="1:6" x14ac:dyDescent="0.25">
      <c r="A13" s="1" t="s">
        <v>36</v>
      </c>
      <c r="B13" s="27">
        <f t="shared" ref="B13:D13" si="0">SUM(B5:B12)</f>
        <v>166812</v>
      </c>
      <c r="C13" s="27">
        <f t="shared" si="0"/>
        <v>232632</v>
      </c>
      <c r="D13" s="27">
        <f t="shared" si="0"/>
        <v>205194</v>
      </c>
      <c r="E13" s="27">
        <f>SUM(E5:E12)</f>
        <v>202961</v>
      </c>
    </row>
    <row r="14" spans="1:6" x14ac:dyDescent="0.25">
      <c r="A14" s="1"/>
      <c r="B14" s="22"/>
      <c r="C14" s="22"/>
      <c r="D14" s="22"/>
      <c r="E14" s="22"/>
    </row>
    <row r="15" spans="1:6" x14ac:dyDescent="0.25">
      <c r="A15" s="1" t="s">
        <v>49</v>
      </c>
      <c r="B15" s="22"/>
      <c r="C15" s="22"/>
      <c r="D15" s="22"/>
      <c r="E15" s="22"/>
    </row>
    <row r="16" spans="1:6" x14ac:dyDescent="0.25">
      <c r="A16" s="1" t="s">
        <v>37</v>
      </c>
      <c r="B16" s="2">
        <v>5000</v>
      </c>
      <c r="C16" s="2">
        <v>5000</v>
      </c>
      <c r="D16" s="2">
        <v>5000</v>
      </c>
      <c r="E16" s="9">
        <v>5000</v>
      </c>
    </row>
    <row r="17" spans="1:5" x14ac:dyDescent="0.25">
      <c r="A17" s="1" t="s">
        <v>73</v>
      </c>
      <c r="B17" s="28">
        <v>50000</v>
      </c>
      <c r="C17" s="28">
        <v>50000</v>
      </c>
      <c r="D17" s="28">
        <v>50000</v>
      </c>
      <c r="E17" s="29">
        <v>50000</v>
      </c>
    </row>
    <row r="18" spans="1:5" x14ac:dyDescent="0.25">
      <c r="A18" s="1" t="s">
        <v>58</v>
      </c>
      <c r="B18" s="9">
        <v>13500</v>
      </c>
      <c r="C18" s="2">
        <v>13500</v>
      </c>
      <c r="D18" s="9">
        <v>13500</v>
      </c>
      <c r="E18" s="9">
        <v>13500</v>
      </c>
    </row>
    <row r="19" spans="1:5" x14ac:dyDescent="0.25">
      <c r="A19" s="1" t="s">
        <v>67</v>
      </c>
      <c r="B19" s="2">
        <v>13407.72</v>
      </c>
      <c r="C19" s="2">
        <v>8000</v>
      </c>
      <c r="D19" s="2">
        <v>7283.36</v>
      </c>
      <c r="E19" s="9">
        <v>8000</v>
      </c>
    </row>
    <row r="20" spans="1:5" x14ac:dyDescent="0.25">
      <c r="A20" s="1" t="s">
        <v>54</v>
      </c>
      <c r="B20" s="30">
        <f t="shared" ref="B20:D20" si="1">SUM(B16:B19)</f>
        <v>81907.72</v>
      </c>
      <c r="C20" s="30">
        <f t="shared" si="1"/>
        <v>76500</v>
      </c>
      <c r="D20" s="30">
        <f t="shared" si="1"/>
        <v>75783.360000000001</v>
      </c>
      <c r="E20" s="30">
        <f>SUM(E16:E19)</f>
        <v>76500</v>
      </c>
    </row>
    <row r="21" spans="1:5" x14ac:dyDescent="0.25">
      <c r="A21" s="1"/>
      <c r="B21" s="2"/>
      <c r="C21" s="2"/>
      <c r="D21" s="2"/>
      <c r="E21" s="22"/>
    </row>
    <row r="22" spans="1:5" x14ac:dyDescent="0.25">
      <c r="A22" s="31" t="s">
        <v>70</v>
      </c>
      <c r="B22" s="32">
        <v>15000</v>
      </c>
      <c r="C22" s="32">
        <v>15000</v>
      </c>
      <c r="D22" s="32">
        <v>15000</v>
      </c>
      <c r="E22" s="33">
        <v>5000</v>
      </c>
    </row>
    <row r="23" spans="1:5" ht="13.8" thickBot="1" x14ac:dyDescent="0.3">
      <c r="A23" s="31" t="s">
        <v>71</v>
      </c>
      <c r="B23" s="34">
        <v>15000</v>
      </c>
      <c r="C23" s="34">
        <v>15000</v>
      </c>
      <c r="D23" s="34">
        <v>15000</v>
      </c>
      <c r="E23" s="35">
        <v>5000</v>
      </c>
    </row>
    <row r="24" spans="1:5" x14ac:dyDescent="0.25">
      <c r="A24" s="1" t="s">
        <v>38</v>
      </c>
      <c r="B24" s="9">
        <f t="shared" ref="B24:D24" si="2">SUM(B13,B20,B22,B23)</f>
        <v>278719.71999999997</v>
      </c>
      <c r="C24" s="9">
        <f t="shared" si="2"/>
        <v>339132</v>
      </c>
      <c r="D24" s="9">
        <f t="shared" si="2"/>
        <v>310977.36</v>
      </c>
      <c r="E24" s="9">
        <f>SUM(E13,E20,E22,E23)</f>
        <v>289461</v>
      </c>
    </row>
    <row r="25" spans="1:5" x14ac:dyDescent="0.25">
      <c r="A25" s="1"/>
      <c r="B25" s="2"/>
      <c r="C25" s="2"/>
      <c r="D25" s="2"/>
      <c r="E25" s="22"/>
    </row>
    <row r="26" spans="1:5" x14ac:dyDescent="0.25">
      <c r="A26" s="1" t="s">
        <v>39</v>
      </c>
      <c r="B26" s="2"/>
      <c r="C26" s="2"/>
      <c r="D26" s="2"/>
      <c r="E26" s="22"/>
    </row>
    <row r="27" spans="1:5" x14ac:dyDescent="0.25">
      <c r="A27" s="1" t="s">
        <v>40</v>
      </c>
      <c r="B27" s="9">
        <v>15224.49</v>
      </c>
      <c r="C27" s="9">
        <v>13000</v>
      </c>
      <c r="D27" s="9">
        <v>18477.5</v>
      </c>
      <c r="E27" s="9">
        <v>15000</v>
      </c>
    </row>
    <row r="28" spans="1:5" x14ac:dyDescent="0.25">
      <c r="A28" s="1" t="s">
        <v>41</v>
      </c>
      <c r="B28" s="9">
        <v>1051.5</v>
      </c>
      <c r="C28" s="9">
        <v>1000</v>
      </c>
      <c r="D28" s="9">
        <v>1129.5</v>
      </c>
      <c r="E28" s="9">
        <v>1000</v>
      </c>
    </row>
    <row r="29" spans="1:5" x14ac:dyDescent="0.25">
      <c r="A29" s="1" t="s">
        <v>42</v>
      </c>
      <c r="B29" s="9">
        <v>10045.51</v>
      </c>
      <c r="C29" s="9">
        <v>7000</v>
      </c>
      <c r="D29" s="9">
        <v>4038</v>
      </c>
      <c r="E29" s="9">
        <v>4000</v>
      </c>
    </row>
    <row r="30" spans="1:5" x14ac:dyDescent="0.25">
      <c r="A30" s="1" t="s">
        <v>78</v>
      </c>
      <c r="B30" s="9"/>
      <c r="C30" s="9">
        <v>0</v>
      </c>
      <c r="D30" s="9">
        <v>17522.2</v>
      </c>
      <c r="E30" s="9">
        <v>20000</v>
      </c>
    </row>
    <row r="31" spans="1:5" ht="16.8" x14ac:dyDescent="0.55000000000000004">
      <c r="A31" s="1" t="s">
        <v>43</v>
      </c>
      <c r="B31" s="36">
        <v>7548.21</v>
      </c>
      <c r="C31" s="36">
        <v>8000</v>
      </c>
      <c r="D31" s="36">
        <v>8869.65</v>
      </c>
      <c r="E31" s="36">
        <v>8000</v>
      </c>
    </row>
    <row r="32" spans="1:5" x14ac:dyDescent="0.25">
      <c r="A32" s="1" t="s">
        <v>44</v>
      </c>
      <c r="B32" s="2">
        <f t="shared" ref="B32:D32" si="3">SUM(B27:B31)</f>
        <v>33869.71</v>
      </c>
      <c r="C32" s="2">
        <f t="shared" si="3"/>
        <v>29000</v>
      </c>
      <c r="D32" s="14">
        <f t="shared" si="3"/>
        <v>50036.85</v>
      </c>
      <c r="E32" s="14">
        <f>SUM(E27:E31)</f>
        <v>48000</v>
      </c>
    </row>
    <row r="33" spans="1:7" x14ac:dyDescent="0.25">
      <c r="A33" s="1"/>
      <c r="B33" s="2"/>
      <c r="C33" s="2"/>
      <c r="D33" s="2"/>
      <c r="E33" s="22"/>
    </row>
    <row r="34" spans="1:7" x14ac:dyDescent="0.25">
      <c r="A34" s="1" t="s">
        <v>59</v>
      </c>
      <c r="B34" s="2">
        <v>769.68</v>
      </c>
      <c r="C34" s="2">
        <v>380</v>
      </c>
      <c r="D34" s="2">
        <v>818.69</v>
      </c>
      <c r="E34" s="2">
        <v>400</v>
      </c>
      <c r="G34" t="s">
        <v>77</v>
      </c>
    </row>
    <row r="35" spans="1:7" x14ac:dyDescent="0.25">
      <c r="A35" s="1" t="s">
        <v>50</v>
      </c>
      <c r="B35" s="26">
        <v>2136.7199999999998</v>
      </c>
      <c r="C35" s="26">
        <v>1000</v>
      </c>
      <c r="D35" s="26">
        <v>4298</v>
      </c>
      <c r="E35" s="26">
        <v>4500</v>
      </c>
    </row>
    <row r="36" spans="1:7" x14ac:dyDescent="0.25">
      <c r="A36" s="1" t="s">
        <v>45</v>
      </c>
      <c r="B36" s="2">
        <f t="shared" ref="B36:E36" si="4">SUM(B34,B35)</f>
        <v>2906.3999999999996</v>
      </c>
      <c r="C36" s="2">
        <f t="shared" si="4"/>
        <v>1380</v>
      </c>
      <c r="D36" s="2">
        <f t="shared" si="4"/>
        <v>5116.6900000000005</v>
      </c>
      <c r="E36" s="2">
        <f t="shared" si="4"/>
        <v>4900</v>
      </c>
    </row>
    <row r="37" spans="1:7" x14ac:dyDescent="0.25">
      <c r="A37" s="1"/>
      <c r="B37" s="2"/>
      <c r="C37" s="2"/>
      <c r="D37" s="2"/>
      <c r="E37" s="22"/>
    </row>
    <row r="38" spans="1:7" x14ac:dyDescent="0.25">
      <c r="A38" s="1" t="s">
        <v>46</v>
      </c>
      <c r="B38" s="37">
        <f t="shared" ref="B38:D38" si="5">SUM(B24,B32,B36)</f>
        <v>315495.83</v>
      </c>
      <c r="C38" s="37">
        <f t="shared" si="5"/>
        <v>369512</v>
      </c>
      <c r="D38" s="37">
        <f t="shared" si="5"/>
        <v>366130.89999999997</v>
      </c>
      <c r="E38" s="37">
        <f>SUM(E24,E32,E36)</f>
        <v>342361</v>
      </c>
    </row>
    <row r="39" spans="1:7" x14ac:dyDescent="0.25">
      <c r="A39" s="1"/>
      <c r="B39" s="2"/>
      <c r="C39" s="2"/>
      <c r="D39" s="2"/>
      <c r="E39" s="22"/>
    </row>
    <row r="40" spans="1:7" x14ac:dyDescent="0.25">
      <c r="A40" s="1" t="s">
        <v>47</v>
      </c>
      <c r="B40" s="2">
        <f>+B38-EXPENSES!B55</f>
        <v>95955.780000000028</v>
      </c>
      <c r="C40" s="2">
        <f>+C38-EXPENSES!C55</f>
        <v>-823</v>
      </c>
      <c r="D40" s="2">
        <f>+D38-EXPENSES!D55</f>
        <v>-43062.23000000004</v>
      </c>
      <c r="E40" s="2">
        <f>+E38-EXPENSES!E55</f>
        <v>-22689</v>
      </c>
    </row>
    <row r="41" spans="1:7" x14ac:dyDescent="0.25">
      <c r="A41" s="1"/>
      <c r="B41" s="1"/>
      <c r="C41" s="2"/>
      <c r="D41" s="2"/>
      <c r="E41" s="22"/>
    </row>
    <row r="42" spans="1:7" x14ac:dyDescent="0.25">
      <c r="A42" s="22"/>
      <c r="B42" s="22"/>
      <c r="C42" s="22"/>
      <c r="D42" s="22"/>
      <c r="E42" s="22"/>
    </row>
    <row r="43" spans="1:7" x14ac:dyDescent="0.25">
      <c r="A43" s="22" t="s">
        <v>62</v>
      </c>
      <c r="B43" s="22"/>
      <c r="C43" s="22"/>
      <c r="D43" s="22"/>
      <c r="E43" s="22"/>
    </row>
    <row r="44" spans="1:7" x14ac:dyDescent="0.25">
      <c r="A44" s="22" t="s">
        <v>63</v>
      </c>
      <c r="B44" s="22"/>
      <c r="C44" s="22"/>
      <c r="D44" s="22"/>
      <c r="E44" s="22"/>
    </row>
    <row r="45" spans="1:7" x14ac:dyDescent="0.25">
      <c r="A45" s="22"/>
      <c r="B45" s="22"/>
      <c r="C45" s="22"/>
      <c r="D45" s="22"/>
      <c r="E45" s="22"/>
    </row>
    <row r="46" spans="1:7" x14ac:dyDescent="0.25">
      <c r="A46" s="22" t="s">
        <v>64</v>
      </c>
      <c r="B46" s="22"/>
      <c r="C46" s="22"/>
      <c r="D46" s="22"/>
      <c r="E46" s="38">
        <v>1203</v>
      </c>
    </row>
    <row r="47" spans="1:7" x14ac:dyDescent="0.25">
      <c r="A47" s="22" t="s">
        <v>65</v>
      </c>
      <c r="B47" s="22"/>
      <c r="C47" s="22"/>
      <c r="D47" s="22"/>
      <c r="E47" s="9">
        <f>SUM(E40+E46)</f>
        <v>-21486</v>
      </c>
    </row>
    <row r="48" spans="1:7" x14ac:dyDescent="0.25">
      <c r="A48" s="22"/>
      <c r="B48" s="22"/>
      <c r="C48" s="22"/>
      <c r="D48" s="22"/>
      <c r="E48" s="22"/>
    </row>
    <row r="49" spans="1:5" x14ac:dyDescent="0.25">
      <c r="A49" s="22"/>
      <c r="B49" s="22"/>
      <c r="C49" s="22"/>
      <c r="D49" s="22"/>
      <c r="E49" s="22"/>
    </row>
  </sheetData>
  <phoneticPr fontId="6" type="noConversion"/>
  <pageMargins left="0.25" right="0.25" top="0.75" bottom="0.75" header="0.3" footer="0.3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EXPENSES</vt:lpstr>
      <vt:lpstr>REVENUE</vt:lpstr>
      <vt:lpstr>EXPENSES!Print_Area</vt:lpstr>
      <vt:lpstr>REVENUE!Print_Area</vt:lpstr>
      <vt:lpstr>EXPENSES!Print_Titles</vt:lpstr>
    </vt:vector>
  </TitlesOfParts>
  <Company>Yellow Medicine Soil &amp;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Yellow Medicine SWCD</dc:creator>
  <cp:lastModifiedBy>Gades, Sheri - NRCS-CD, Benson, MN</cp:lastModifiedBy>
  <cp:lastPrinted>2019-01-07T20:29:58Z</cp:lastPrinted>
  <dcterms:created xsi:type="dcterms:W3CDTF">2000-06-15T15:40:19Z</dcterms:created>
  <dcterms:modified xsi:type="dcterms:W3CDTF">2019-01-07T20:32:17Z</dcterms:modified>
</cp:coreProperties>
</file>